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ata\Agendas\2020\Town Council\TC_01132019\"/>
    </mc:Choice>
  </mc:AlternateContent>
  <xr:revisionPtr revIDLastSave="0" documentId="8_{AB06FC21-A4FF-480B-ACB3-7D3449310C9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v, Exp Summary" sheetId="1" r:id="rId1"/>
    <sheet name="Bank Acc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2" l="1"/>
  <c r="H13" i="1" l="1"/>
  <c r="H12" i="1"/>
  <c r="H11" i="1"/>
  <c r="H10" i="1"/>
  <c r="H7" i="1"/>
  <c r="F32" i="2" l="1"/>
  <c r="F27" i="2" l="1"/>
  <c r="H8" i="1" l="1"/>
  <c r="H20" i="1" l="1"/>
  <c r="H23" i="1" l="1"/>
  <c r="I20" i="2" l="1"/>
  <c r="F20" i="2" l="1"/>
  <c r="H21" i="1" l="1"/>
  <c r="I22" i="1"/>
  <c r="H9" i="1"/>
  <c r="I9" i="1"/>
  <c r="H25" i="1" l="1"/>
  <c r="H24" i="1" l="1"/>
  <c r="I21" i="1" l="1"/>
  <c r="K14" i="2" l="1"/>
  <c r="I11" i="1"/>
  <c r="I12" i="1"/>
  <c r="I10" i="1" l="1"/>
  <c r="E27" i="1" l="1"/>
  <c r="H26" i="1" l="1"/>
  <c r="H22" i="1"/>
  <c r="I8" i="1" l="1"/>
  <c r="I7" i="1"/>
  <c r="I13" i="1"/>
  <c r="F14" i="2"/>
  <c r="I26" i="1"/>
  <c r="F33" i="2"/>
  <c r="I20" i="1"/>
  <c r="G27" i="1"/>
  <c r="F27" i="1"/>
  <c r="G14" i="1"/>
  <c r="F14" i="1"/>
  <c r="E14" i="1"/>
  <c r="F8" i="2"/>
  <c r="H14" i="1" l="1"/>
  <c r="I27" i="1"/>
  <c r="I14" i="1"/>
  <c r="H27" i="1"/>
</calcChain>
</file>

<file path=xl/sharedStrings.xml><?xml version="1.0" encoding="utf-8"?>
<sst xmlns="http://schemas.openxmlformats.org/spreadsheetml/2006/main" count="72" uniqueCount="47">
  <si>
    <t>REVENUES</t>
  </si>
  <si>
    <t>GENERAL</t>
  </si>
  <si>
    <t>POLICE RETIREMENT</t>
  </si>
  <si>
    <t>POLICE ADV TRAINING</t>
  </si>
  <si>
    <t>WATER/SANITATION FUND</t>
  </si>
  <si>
    <t>CURRENT</t>
  </si>
  <si>
    <t>MONTH</t>
  </si>
  <si>
    <t>YEAR TO</t>
  </si>
  <si>
    <t>DATE</t>
  </si>
  <si>
    <t>ESTIMATED</t>
  </si>
  <si>
    <t>REVENUE</t>
  </si>
  <si>
    <t>TO BE RECVD</t>
  </si>
  <si>
    <t>PERCENT</t>
  </si>
  <si>
    <t>RECEIVED</t>
  </si>
  <si>
    <t>EXPENDITURES</t>
  </si>
  <si>
    <t>UTILITY</t>
  </si>
  <si>
    <t>COMMITTED</t>
  </si>
  <si>
    <t>APPROPRIATION</t>
  </si>
  <si>
    <t>AVAILABLE</t>
  </si>
  <si>
    <t>TOTALS</t>
  </si>
  <si>
    <t>HOWEY IN THE HILLS</t>
  </si>
  <si>
    <t>FINANCIAL REPORT</t>
  </si>
  <si>
    <t>STATE BOARD ADMINISTRATION BALANCE</t>
  </si>
  <si>
    <t>SBA FUND A</t>
  </si>
  <si>
    <t>SBA FUND B</t>
  </si>
  <si>
    <t>TOTAL</t>
  </si>
  <si>
    <t>(RESERVES)</t>
  </si>
  <si>
    <t>BEGINNING BALANCE</t>
  </si>
  <si>
    <t>INTEREST RECEIVED</t>
  </si>
  <si>
    <t>ENDING BALANCE</t>
  </si>
  <si>
    <t>SEASIDE CHECKING ACCOUNTS</t>
  </si>
  <si>
    <t>TRANSFERS IN (OUT)</t>
  </si>
  <si>
    <t>WATER IMPACT FEES</t>
  </si>
  <si>
    <t>PARK IMPACT FEES</t>
  </si>
  <si>
    <t>POLICE IMPACT FEES</t>
  </si>
  <si>
    <t xml:space="preserve">PARK IMPACT FES </t>
  </si>
  <si>
    <t xml:space="preserve">POLICE IMPACT FEES </t>
  </si>
  <si>
    <t>HOWEY-IN-THE-HILLS FINANCIAL REPORT</t>
  </si>
  <si>
    <t>GENERAL FUND</t>
  </si>
  <si>
    <t>ALLOCATION BY FUND</t>
  </si>
  <si>
    <t>OTHER FUNDS</t>
  </si>
  <si>
    <t>WATER/ SANITATION FUND</t>
  </si>
  <si>
    <t>SEASIDE MONEY MARKET ACCOUNT</t>
  </si>
  <si>
    <t>SEACOAST MONEY MARKET ACCOUNT</t>
  </si>
  <si>
    <t>SEACOAST CHECKING ACCOUNT</t>
  </si>
  <si>
    <t>EXPENDITURES CLEARED</t>
  </si>
  <si>
    <t>REVENUES DEPOSITED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</si>
</sst>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\-yy;@"/>
    <numFmt numFmtId="165" formatCode="[$-409]mmmm\ d\,\ yyyy;@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44" fontId="0" fillId="0" borderId="0" xfId="1" applyFont="1"/>
    <xf numFmtId="9" fontId="0" fillId="0" borderId="0" xfId="2" applyFont="1"/>
    <xf numFmtId="0" fontId="2" fillId="0" borderId="0" xfId="0" applyFont="1" applyAlignment="1">
      <alignment horizontal="right"/>
    </xf>
    <xf numFmtId="4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44" fontId="0" fillId="0" borderId="1" xfId="1" applyFont="1" applyBorder="1"/>
    <xf numFmtId="44" fontId="0" fillId="0" borderId="1" xfId="0" applyNumberForma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166" fontId="0" fillId="0" borderId="1" xfId="0" applyNumberFormat="1" applyBorder="1"/>
    <xf numFmtId="166" fontId="0" fillId="0" borderId="0" xfId="1" applyNumberFormat="1" applyFont="1" applyAlignment="1">
      <alignment vertical="top"/>
    </xf>
    <xf numFmtId="166" fontId="0" fillId="0" borderId="0" xfId="1" applyNumberFormat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165" fontId="3" fillId="0" borderId="0" xfId="0" applyNumberFormat="1" applyFont="1" applyAlignment="1">
      <alignment horizontal="centerContinuous"/>
    </xf>
    <xf numFmtId="16" fontId="0" fillId="0" borderId="0" xfId="0" applyNumberFormat="1"/>
    <xf numFmtId="39" fontId="0" fillId="0" borderId="0" xfId="1" applyNumberFormat="1" applyFont="1"/>
    <xf numFmtId="39" fontId="0" fillId="0" borderId="0" xfId="0" applyNumberFormat="1"/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workbookViewId="0">
      <selection activeCell="D1" sqref="D1"/>
    </sheetView>
  </sheetViews>
  <sheetFormatPr defaultRowHeight="15" x14ac:dyDescent="0.25"/>
  <cols>
    <col min="1" max="2" width="10.7109375" customWidth="1"/>
    <col min="3" max="3" width="4.7109375" customWidth="1"/>
    <col min="4" max="4" width="7.7109375" customWidth="1"/>
    <col min="5" max="5" width="12.5703125" bestFit="1" customWidth="1"/>
    <col min="6" max="6" width="13.85546875" customWidth="1"/>
    <col min="7" max="7" width="14.28515625" customWidth="1"/>
    <col min="8" max="8" width="14.42578125" customWidth="1"/>
    <col min="9" max="9" width="10.5703125" customWidth="1"/>
    <col min="10" max="10" width="2.7109375" customWidth="1"/>
  </cols>
  <sheetData>
    <row r="1" spans="1:10" ht="21" x14ac:dyDescent="0.35">
      <c r="D1" s="14"/>
      <c r="E1" s="14"/>
      <c r="F1" s="14" t="s">
        <v>37</v>
      </c>
      <c r="G1" s="14"/>
      <c r="H1" s="14"/>
      <c r="I1" s="9"/>
      <c r="J1" s="9"/>
    </row>
    <row r="2" spans="1:10" ht="18.75" x14ac:dyDescent="0.3">
      <c r="A2" s="27"/>
      <c r="D2" s="15"/>
      <c r="E2" s="16"/>
      <c r="F2" s="15">
        <v>43830</v>
      </c>
      <c r="G2" s="17"/>
      <c r="H2" s="17"/>
    </row>
    <row r="3" spans="1:10" ht="18.75" x14ac:dyDescent="0.3">
      <c r="D3" s="15"/>
      <c r="E3" s="16"/>
      <c r="F3" s="15"/>
      <c r="G3" s="17"/>
      <c r="H3" s="17"/>
    </row>
    <row r="4" spans="1:10" x14ac:dyDescent="0.25">
      <c r="A4" s="3" t="s">
        <v>0</v>
      </c>
      <c r="D4" s="2"/>
      <c r="E4" s="4" t="s">
        <v>5</v>
      </c>
      <c r="F4" s="4" t="s">
        <v>7</v>
      </c>
      <c r="G4" s="4" t="s">
        <v>9</v>
      </c>
      <c r="H4" s="4" t="s">
        <v>10</v>
      </c>
      <c r="I4" s="4" t="s">
        <v>12</v>
      </c>
    </row>
    <row r="5" spans="1:10" x14ac:dyDescent="0.25">
      <c r="A5" s="3"/>
      <c r="D5" s="2"/>
      <c r="E5" s="4" t="s">
        <v>6</v>
      </c>
      <c r="F5" s="4" t="s">
        <v>8</v>
      </c>
      <c r="G5" s="4" t="s">
        <v>10</v>
      </c>
      <c r="H5" s="4" t="s">
        <v>11</v>
      </c>
      <c r="I5" s="4" t="s">
        <v>13</v>
      </c>
    </row>
    <row r="6" spans="1:10" x14ac:dyDescent="0.25">
      <c r="A6" s="3"/>
      <c r="D6" s="2"/>
      <c r="E6" s="3"/>
    </row>
    <row r="7" spans="1:10" x14ac:dyDescent="0.25">
      <c r="A7" s="30" t="s">
        <v>1</v>
      </c>
      <c r="B7" s="30"/>
      <c r="C7" s="30"/>
      <c r="E7" s="5">
        <v>600308.09</v>
      </c>
      <c r="F7" s="5">
        <v>848695.81</v>
      </c>
      <c r="G7" s="5">
        <v>1695723</v>
      </c>
      <c r="H7" s="5">
        <f t="shared" ref="H7:H13" si="0">G7-F7</f>
        <v>847027.19</v>
      </c>
      <c r="I7" s="6">
        <f>F7/G7</f>
        <v>0.50049200842354558</v>
      </c>
    </row>
    <row r="8" spans="1:10" x14ac:dyDescent="0.25">
      <c r="A8" s="30" t="s">
        <v>2</v>
      </c>
      <c r="B8" s="30"/>
      <c r="C8" s="30"/>
      <c r="E8" s="19">
        <v>0</v>
      </c>
      <c r="F8" s="5">
        <v>81141.53</v>
      </c>
      <c r="G8" s="5">
        <v>185500</v>
      </c>
      <c r="H8" s="5">
        <f t="shared" si="0"/>
        <v>104358.47</v>
      </c>
      <c r="I8" s="6">
        <f t="shared" ref="I8:I13" si="1">F8/G8</f>
        <v>0.43742064690026955</v>
      </c>
    </row>
    <row r="9" spans="1:10" x14ac:dyDescent="0.25">
      <c r="A9" s="30" t="s">
        <v>3</v>
      </c>
      <c r="B9" s="30"/>
      <c r="C9" s="30"/>
      <c r="E9" s="5">
        <v>34.36</v>
      </c>
      <c r="F9" s="5">
        <v>145.47999999999999</v>
      </c>
      <c r="G9" s="5">
        <v>11000</v>
      </c>
      <c r="H9" s="5">
        <f t="shared" si="0"/>
        <v>10854.52</v>
      </c>
      <c r="I9" s="6">
        <f t="shared" si="1"/>
        <v>1.3225454545454544E-2</v>
      </c>
    </row>
    <row r="10" spans="1:10" x14ac:dyDescent="0.25">
      <c r="A10" s="30" t="s">
        <v>32</v>
      </c>
      <c r="B10" s="30"/>
      <c r="C10" s="30"/>
      <c r="D10" s="1"/>
      <c r="E10" s="5">
        <v>6301.64</v>
      </c>
      <c r="F10" s="5">
        <v>28357.38</v>
      </c>
      <c r="G10" s="5">
        <v>63000</v>
      </c>
      <c r="H10" s="5">
        <f t="shared" si="0"/>
        <v>34642.619999999995</v>
      </c>
      <c r="I10" s="6">
        <f t="shared" si="1"/>
        <v>0.45011714285714288</v>
      </c>
    </row>
    <row r="11" spans="1:10" x14ac:dyDescent="0.25">
      <c r="A11" s="30" t="s">
        <v>33</v>
      </c>
      <c r="B11" s="30"/>
      <c r="C11" s="30"/>
      <c r="E11" s="5">
        <v>2041.94</v>
      </c>
      <c r="F11" s="5">
        <v>9278.4</v>
      </c>
      <c r="G11" s="5">
        <v>22000</v>
      </c>
      <c r="H11" s="5">
        <f t="shared" si="0"/>
        <v>12721.6</v>
      </c>
      <c r="I11" s="6">
        <f t="shared" si="1"/>
        <v>0.42174545454545453</v>
      </c>
    </row>
    <row r="12" spans="1:10" x14ac:dyDescent="0.25">
      <c r="A12" s="30" t="s">
        <v>34</v>
      </c>
      <c r="B12" s="30"/>
      <c r="C12" s="30"/>
      <c r="E12" s="5">
        <v>2175.11</v>
      </c>
      <c r="F12" s="5">
        <v>9765.2999999999993</v>
      </c>
      <c r="G12" s="5">
        <v>22000</v>
      </c>
      <c r="H12" s="5">
        <f t="shared" si="0"/>
        <v>12234.7</v>
      </c>
      <c r="I12" s="6">
        <f t="shared" si="1"/>
        <v>0.44387727272727268</v>
      </c>
    </row>
    <row r="13" spans="1:10" x14ac:dyDescent="0.25">
      <c r="A13" s="30" t="s">
        <v>4</v>
      </c>
      <c r="B13" s="30"/>
      <c r="C13" s="30"/>
      <c r="E13" s="5">
        <v>125572.43</v>
      </c>
      <c r="F13" s="5">
        <v>168155.35</v>
      </c>
      <c r="G13" s="5">
        <v>836800</v>
      </c>
      <c r="H13" s="5">
        <f t="shared" si="0"/>
        <v>668644.65</v>
      </c>
      <c r="I13" s="6">
        <f t="shared" si="1"/>
        <v>0.20095046606118547</v>
      </c>
    </row>
    <row r="14" spans="1:10" x14ac:dyDescent="0.25">
      <c r="D14" s="13" t="s">
        <v>19</v>
      </c>
      <c r="E14" s="11">
        <f>SUM(E7:E13)</f>
        <v>736433.56999999983</v>
      </c>
      <c r="F14" s="11">
        <f>SUM(F7:F13)</f>
        <v>1145539.2500000002</v>
      </c>
      <c r="G14" s="11">
        <f>SUM(G7:G13)</f>
        <v>2836023</v>
      </c>
      <c r="H14" s="11">
        <f>G14-F14</f>
        <v>1690483.7499999998</v>
      </c>
      <c r="I14" s="6">
        <f>F14/G14</f>
        <v>0.40392452741039131</v>
      </c>
    </row>
    <row r="17" spans="1:9" x14ac:dyDescent="0.25">
      <c r="A17" s="3" t="s">
        <v>14</v>
      </c>
      <c r="E17" s="4" t="s">
        <v>5</v>
      </c>
      <c r="F17" s="4" t="s">
        <v>7</v>
      </c>
      <c r="G17" s="4" t="s">
        <v>5</v>
      </c>
      <c r="H17" s="4" t="s">
        <v>18</v>
      </c>
      <c r="I17" s="4" t="s">
        <v>12</v>
      </c>
    </row>
    <row r="18" spans="1:9" x14ac:dyDescent="0.25">
      <c r="E18" s="4" t="s">
        <v>6</v>
      </c>
      <c r="F18" s="4" t="s">
        <v>8</v>
      </c>
      <c r="G18" s="4" t="s">
        <v>17</v>
      </c>
      <c r="H18" s="4" t="s">
        <v>17</v>
      </c>
      <c r="I18" s="4" t="s">
        <v>16</v>
      </c>
    </row>
    <row r="20" spans="1:9" x14ac:dyDescent="0.25">
      <c r="A20" s="30" t="s">
        <v>1</v>
      </c>
      <c r="B20" s="30"/>
      <c r="C20" s="30"/>
      <c r="E20" s="5">
        <v>121745.46</v>
      </c>
      <c r="F20" s="5">
        <v>363665.31</v>
      </c>
      <c r="G20" s="5">
        <v>1695723</v>
      </c>
      <c r="H20" s="5">
        <f t="shared" ref="H20:H26" si="2">G20-F20</f>
        <v>1332057.69</v>
      </c>
      <c r="I20" s="6">
        <f>F20/G20</f>
        <v>0.21446032754170344</v>
      </c>
    </row>
    <row r="21" spans="1:9" x14ac:dyDescent="0.25">
      <c r="A21" s="30" t="s">
        <v>2</v>
      </c>
      <c r="B21" s="30"/>
      <c r="C21" s="30"/>
      <c r="E21" s="20">
        <v>0</v>
      </c>
      <c r="F21" s="5">
        <v>12314.41</v>
      </c>
      <c r="G21" s="5">
        <v>61900</v>
      </c>
      <c r="H21" s="5">
        <f t="shared" si="2"/>
        <v>49585.59</v>
      </c>
      <c r="I21" s="6">
        <f>F21/G21</f>
        <v>0.19894038772213246</v>
      </c>
    </row>
    <row r="22" spans="1:9" x14ac:dyDescent="0.25">
      <c r="A22" s="30" t="s">
        <v>3</v>
      </c>
      <c r="B22" s="30"/>
      <c r="C22" s="30"/>
      <c r="E22" s="20">
        <v>0</v>
      </c>
      <c r="F22" s="5">
        <v>0</v>
      </c>
      <c r="G22" s="5">
        <v>2600</v>
      </c>
      <c r="H22" s="5">
        <f t="shared" si="2"/>
        <v>2600</v>
      </c>
      <c r="I22" s="6">
        <f>F22/G22</f>
        <v>0</v>
      </c>
    </row>
    <row r="23" spans="1:9" x14ac:dyDescent="0.25">
      <c r="A23" s="30" t="s">
        <v>32</v>
      </c>
      <c r="B23" s="30"/>
      <c r="C23" s="30"/>
      <c r="E23" s="20">
        <v>0</v>
      </c>
      <c r="F23" s="5">
        <v>0</v>
      </c>
      <c r="G23" s="5">
        <v>0</v>
      </c>
      <c r="H23" s="5">
        <f t="shared" si="2"/>
        <v>0</v>
      </c>
      <c r="I23" s="6"/>
    </row>
    <row r="24" spans="1:9" x14ac:dyDescent="0.25">
      <c r="A24" s="30" t="s">
        <v>35</v>
      </c>
      <c r="B24" s="30"/>
      <c r="C24" s="30"/>
      <c r="E24" s="20">
        <v>0</v>
      </c>
      <c r="F24" s="5">
        <v>0</v>
      </c>
      <c r="G24" s="5">
        <v>0</v>
      </c>
      <c r="H24" s="5">
        <f t="shared" si="2"/>
        <v>0</v>
      </c>
      <c r="I24" s="6"/>
    </row>
    <row r="25" spans="1:9" x14ac:dyDescent="0.25">
      <c r="A25" s="30" t="s">
        <v>36</v>
      </c>
      <c r="B25" s="30"/>
      <c r="C25" s="30"/>
      <c r="E25" s="20">
        <v>0</v>
      </c>
      <c r="F25" s="5">
        <v>0</v>
      </c>
      <c r="G25" s="5">
        <v>0</v>
      </c>
      <c r="H25" s="5">
        <f t="shared" si="2"/>
        <v>0</v>
      </c>
      <c r="I25" s="6"/>
    </row>
    <row r="26" spans="1:9" x14ac:dyDescent="0.25">
      <c r="A26" s="30" t="s">
        <v>15</v>
      </c>
      <c r="B26" s="30"/>
      <c r="C26" s="30"/>
      <c r="E26" s="5">
        <v>22728.81</v>
      </c>
      <c r="F26" s="5">
        <v>96097.57</v>
      </c>
      <c r="G26" s="5">
        <v>760764</v>
      </c>
      <c r="H26" s="5">
        <f t="shared" si="2"/>
        <v>664666.42999999993</v>
      </c>
      <c r="I26" s="6">
        <f>F26/G26</f>
        <v>0.12631718903628458</v>
      </c>
    </row>
    <row r="27" spans="1:9" x14ac:dyDescent="0.25">
      <c r="C27" s="7"/>
      <c r="D27" s="13" t="s">
        <v>19</v>
      </c>
      <c r="E27" s="18">
        <f>SUM(E20:E26)</f>
        <v>144474.27000000002</v>
      </c>
      <c r="F27" s="12">
        <f>SUM(F20:F26)</f>
        <v>472077.29</v>
      </c>
      <c r="G27" s="12">
        <f>SUM(G20:G26)</f>
        <v>2520987</v>
      </c>
      <c r="H27" s="12">
        <f>SUM(H20:H26)</f>
        <v>2048909.71</v>
      </c>
      <c r="I27" s="6">
        <f>F27/G27</f>
        <v>0.18725891486152049</v>
      </c>
    </row>
    <row r="28" spans="1:9" x14ac:dyDescent="0.25">
      <c r="C28" s="7"/>
    </row>
    <row r="29" spans="1:9" x14ac:dyDescent="0.25">
      <c r="F29" s="8"/>
    </row>
    <row r="30" spans="1:9" x14ac:dyDescent="0.25">
      <c r="F30" s="8"/>
    </row>
    <row r="31" spans="1:9" x14ac:dyDescent="0.25">
      <c r="F31" s="8"/>
    </row>
    <row r="32" spans="1:9" x14ac:dyDescent="0.25">
      <c r="F32" s="8"/>
    </row>
    <row r="33" spans="6:6" x14ac:dyDescent="0.25">
      <c r="F33" s="8"/>
    </row>
    <row r="34" spans="6:6" x14ac:dyDescent="0.25">
      <c r="F34" s="8"/>
    </row>
    <row r="35" spans="6:6" x14ac:dyDescent="0.25">
      <c r="F35" s="8"/>
    </row>
    <row r="36" spans="6:6" x14ac:dyDescent="0.25">
      <c r="F36" s="8"/>
    </row>
    <row r="37" spans="6:6" x14ac:dyDescent="0.25">
      <c r="F37" s="8"/>
    </row>
    <row r="38" spans="6:6" x14ac:dyDescent="0.25">
      <c r="F38" s="8"/>
    </row>
    <row r="39" spans="6:6" x14ac:dyDescent="0.25">
      <c r="F39" s="8"/>
    </row>
    <row r="40" spans="6:6" x14ac:dyDescent="0.25">
      <c r="F40" s="8"/>
    </row>
  </sheetData>
  <mergeCells count="14">
    <mergeCell ref="A11:C11"/>
    <mergeCell ref="A12:C12"/>
    <mergeCell ref="A13:C13"/>
    <mergeCell ref="A26:C26"/>
    <mergeCell ref="A7:C7"/>
    <mergeCell ref="A8:C8"/>
    <mergeCell ref="A9:C9"/>
    <mergeCell ref="A10:C10"/>
    <mergeCell ref="A24:C24"/>
    <mergeCell ref="A25:C25"/>
    <mergeCell ref="A20:C20"/>
    <mergeCell ref="A21:C21"/>
    <mergeCell ref="A22:C22"/>
    <mergeCell ref="A23:C2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tabSelected="1" workbookViewId="0">
      <selection activeCell="I14" sqref="I14"/>
    </sheetView>
  </sheetViews>
  <sheetFormatPr defaultRowHeight="15" x14ac:dyDescent="0.25"/>
  <cols>
    <col min="1" max="3" width="6.7109375" customWidth="1"/>
    <col min="4" max="4" width="20.7109375" customWidth="1"/>
    <col min="5" max="5" width="3.7109375" customWidth="1"/>
    <col min="6" max="6" width="17.85546875" customWidth="1"/>
    <col min="7" max="7" width="2.7109375" customWidth="1"/>
    <col min="8" max="8" width="12.7109375" customWidth="1"/>
    <col min="9" max="9" width="17.7109375" customWidth="1"/>
    <col min="10" max="10" width="11.7109375" customWidth="1"/>
    <col min="11" max="11" width="14.7109375" customWidth="1"/>
    <col min="12" max="12" width="2.7109375" customWidth="1"/>
  </cols>
  <sheetData>
    <row r="1" spans="1:11" ht="21" x14ac:dyDescent="0.35">
      <c r="A1" s="24" t="s">
        <v>20</v>
      </c>
      <c r="B1" s="22"/>
      <c r="C1" s="22"/>
      <c r="D1" s="22"/>
      <c r="E1" s="24"/>
      <c r="F1" s="24"/>
      <c r="G1" s="24"/>
      <c r="H1" s="24"/>
      <c r="I1" s="22"/>
      <c r="J1" s="22"/>
      <c r="K1" s="22"/>
    </row>
    <row r="2" spans="1:11" ht="21" x14ac:dyDescent="0.35">
      <c r="A2" s="24" t="s">
        <v>21</v>
      </c>
      <c r="B2" s="22"/>
      <c r="C2" s="22"/>
      <c r="D2" s="22"/>
      <c r="E2" s="24"/>
      <c r="F2" s="24"/>
      <c r="G2" s="24"/>
      <c r="H2" s="24"/>
      <c r="I2" s="22"/>
      <c r="J2" s="22"/>
      <c r="K2" s="22"/>
    </row>
    <row r="3" spans="1:11" ht="21" x14ac:dyDescent="0.35">
      <c r="A3" s="25">
        <v>43830</v>
      </c>
      <c r="B3" s="22"/>
      <c r="C3" s="22"/>
      <c r="D3" s="22"/>
      <c r="E3" s="24"/>
      <c r="F3" s="26"/>
      <c r="G3" s="24"/>
      <c r="H3" s="24"/>
      <c r="I3" s="22"/>
      <c r="J3" s="22"/>
      <c r="K3" s="22"/>
    </row>
    <row r="4" spans="1:1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1" t="s">
        <v>22</v>
      </c>
      <c r="B5" s="1"/>
      <c r="C5" s="1"/>
      <c r="D5" s="1"/>
    </row>
    <row r="6" spans="1:11" x14ac:dyDescent="0.25">
      <c r="A6" s="1"/>
      <c r="B6" s="1"/>
      <c r="C6" s="7"/>
      <c r="D6" s="7" t="s">
        <v>23</v>
      </c>
      <c r="E6" s="10"/>
      <c r="F6" s="5">
        <v>18921.46</v>
      </c>
    </row>
    <row r="7" spans="1:11" x14ac:dyDescent="0.25">
      <c r="A7" s="1"/>
      <c r="B7" s="1"/>
      <c r="C7" s="7"/>
      <c r="D7" s="7" t="s">
        <v>24</v>
      </c>
      <c r="E7" s="10"/>
      <c r="F7" s="5">
        <v>0</v>
      </c>
    </row>
    <row r="8" spans="1:11" x14ac:dyDescent="0.25">
      <c r="A8" s="1"/>
      <c r="B8" s="1"/>
      <c r="C8" s="1"/>
      <c r="D8" s="7" t="s">
        <v>25</v>
      </c>
      <c r="F8" s="11">
        <f>SUM(F6:F7)</f>
        <v>18921.46</v>
      </c>
    </row>
    <row r="10" spans="1:11" x14ac:dyDescent="0.25">
      <c r="A10" s="1" t="s">
        <v>43</v>
      </c>
      <c r="D10" s="7"/>
      <c r="H10" s="21" t="s">
        <v>39</v>
      </c>
      <c r="I10" s="22"/>
      <c r="J10" s="22"/>
      <c r="K10" s="22"/>
    </row>
    <row r="11" spans="1:11" ht="30" x14ac:dyDescent="0.25">
      <c r="A11" t="s">
        <v>26</v>
      </c>
      <c r="D11" s="7" t="s">
        <v>27</v>
      </c>
      <c r="F11" s="5">
        <v>655757.56000000006</v>
      </c>
      <c r="H11" s="23" t="s">
        <v>38</v>
      </c>
      <c r="I11" s="23" t="s">
        <v>41</v>
      </c>
      <c r="J11" s="23" t="s">
        <v>40</v>
      </c>
      <c r="K11" s="23" t="s">
        <v>25</v>
      </c>
    </row>
    <row r="12" spans="1:11" x14ac:dyDescent="0.25">
      <c r="D12" s="7" t="s">
        <v>31</v>
      </c>
      <c r="F12" s="5"/>
      <c r="H12" s="5"/>
      <c r="I12" s="5"/>
      <c r="J12" s="5"/>
      <c r="K12" s="5"/>
    </row>
    <row r="13" spans="1:11" x14ac:dyDescent="0.25">
      <c r="D13" s="7" t="s">
        <v>28</v>
      </c>
      <c r="F13" s="5">
        <v>387.64</v>
      </c>
      <c r="H13" s="5"/>
      <c r="I13" s="5"/>
      <c r="J13" s="5"/>
      <c r="K13" s="5"/>
    </row>
    <row r="14" spans="1:11" x14ac:dyDescent="0.25">
      <c r="D14" s="7" t="s">
        <v>29</v>
      </c>
      <c r="F14" s="11">
        <f>+F11+F12+F13</f>
        <v>656145.20000000007</v>
      </c>
      <c r="H14" s="11">
        <v>526660.74</v>
      </c>
      <c r="I14" s="11">
        <v>129484.46</v>
      </c>
      <c r="J14" s="11">
        <v>0</v>
      </c>
      <c r="K14" s="5">
        <f>SUM(H14:J14)</f>
        <v>656145.19999999995</v>
      </c>
    </row>
    <row r="15" spans="1:11" x14ac:dyDescent="0.25">
      <c r="D15" s="7"/>
      <c r="F15" s="5"/>
      <c r="H15" s="5"/>
      <c r="I15" s="5"/>
      <c r="J15" s="5"/>
      <c r="K15" s="5"/>
    </row>
    <row r="16" spans="1:11" x14ac:dyDescent="0.25">
      <c r="A16" s="1" t="s">
        <v>42</v>
      </c>
      <c r="D16" s="7"/>
      <c r="F16" s="5"/>
      <c r="H16" s="5"/>
      <c r="I16" s="5"/>
      <c r="J16" s="5"/>
      <c r="K16" s="5"/>
    </row>
    <row r="17" spans="1:11" x14ac:dyDescent="0.25">
      <c r="D17" s="7" t="s">
        <v>27</v>
      </c>
      <c r="F17" s="28">
        <v>404619.05</v>
      </c>
      <c r="H17" s="28"/>
      <c r="I17" s="28">
        <v>404619.05</v>
      </c>
      <c r="J17" s="5"/>
      <c r="K17" s="5"/>
    </row>
    <row r="18" spans="1:11" x14ac:dyDescent="0.25">
      <c r="D18" s="7" t="s">
        <v>31</v>
      </c>
      <c r="F18" s="5"/>
      <c r="H18" s="28"/>
      <c r="I18" s="5"/>
      <c r="J18" s="5"/>
      <c r="K18" s="5"/>
    </row>
    <row r="19" spans="1:11" x14ac:dyDescent="0.25">
      <c r="D19" s="7" t="s">
        <v>28</v>
      </c>
      <c r="F19" s="5">
        <v>123.82</v>
      </c>
      <c r="H19" s="28"/>
      <c r="I19" s="5">
        <v>123.82</v>
      </c>
      <c r="J19" s="5"/>
      <c r="K19" s="5"/>
    </row>
    <row r="20" spans="1:11" x14ac:dyDescent="0.25">
      <c r="D20" s="7" t="s">
        <v>29</v>
      </c>
      <c r="F20" s="11">
        <f>+F17+F18+F19</f>
        <v>404742.87</v>
      </c>
      <c r="H20" s="28"/>
      <c r="I20" s="11">
        <f>SUM(I17:I19)</f>
        <v>404742.87</v>
      </c>
      <c r="J20" s="5"/>
      <c r="K20" s="5"/>
    </row>
    <row r="21" spans="1:11" x14ac:dyDescent="0.25">
      <c r="F21" s="8"/>
      <c r="H21" s="29"/>
    </row>
    <row r="22" spans="1:11" x14ac:dyDescent="0.25">
      <c r="A22" s="1" t="s">
        <v>44</v>
      </c>
      <c r="H22" s="29"/>
    </row>
    <row r="23" spans="1:11" x14ac:dyDescent="0.25">
      <c r="C23" s="7"/>
      <c r="D23" s="7" t="s">
        <v>27</v>
      </c>
      <c r="F23" s="5">
        <v>1386812.69</v>
      </c>
      <c r="H23" s="29"/>
      <c r="I23" s="5"/>
    </row>
    <row r="24" spans="1:11" x14ac:dyDescent="0.25">
      <c r="C24" s="7"/>
      <c r="D24" s="7" t="s">
        <v>46</v>
      </c>
      <c r="F24" s="5">
        <v>946469.8</v>
      </c>
      <c r="H24" s="29"/>
    </row>
    <row r="25" spans="1:11" x14ac:dyDescent="0.25">
      <c r="C25" s="7"/>
      <c r="D25" s="7" t="s">
        <v>31</v>
      </c>
      <c r="F25" s="5">
        <v>0</v>
      </c>
      <c r="H25" s="29"/>
      <c r="I25" s="8"/>
    </row>
    <row r="26" spans="1:11" x14ac:dyDescent="0.25">
      <c r="C26" s="7"/>
      <c r="D26" s="7" t="s">
        <v>45</v>
      </c>
      <c r="F26" s="5">
        <v>132789.42000000001</v>
      </c>
      <c r="H26" s="29"/>
      <c r="I26" s="8"/>
      <c r="K26" s="8"/>
    </row>
    <row r="27" spans="1:11" x14ac:dyDescent="0.25">
      <c r="C27" s="7"/>
      <c r="D27" s="7" t="s">
        <v>29</v>
      </c>
      <c r="F27" s="11">
        <f>+F23+F24+F25-F26</f>
        <v>2200493.0700000003</v>
      </c>
    </row>
    <row r="29" spans="1:11" x14ac:dyDescent="0.25">
      <c r="A29" s="1" t="s">
        <v>30</v>
      </c>
    </row>
    <row r="30" spans="1:11" x14ac:dyDescent="0.25">
      <c r="D30" s="7" t="s">
        <v>27</v>
      </c>
      <c r="F30" s="5">
        <f>27010.66+2490.98</f>
        <v>29501.64</v>
      </c>
    </row>
    <row r="31" spans="1:11" x14ac:dyDescent="0.25">
      <c r="D31" s="7" t="s">
        <v>31</v>
      </c>
      <c r="F31" s="5">
        <v>0</v>
      </c>
    </row>
    <row r="32" spans="1:11" x14ac:dyDescent="0.25">
      <c r="D32" s="7" t="s">
        <v>45</v>
      </c>
      <c r="F32" s="5">
        <f>2997.3</f>
        <v>2997.3</v>
      </c>
    </row>
    <row r="33" spans="4:6" x14ac:dyDescent="0.25">
      <c r="D33" s="7" t="s">
        <v>29</v>
      </c>
      <c r="F33" s="11">
        <f>+F30+F31-F32</f>
        <v>26504.34</v>
      </c>
    </row>
  </sheetData>
  <pageMargins left="0.25" right="0.1" top="0.5" bottom="0.75" header="0.25" footer="0.2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Rev, Exp Summary</vt:lpstr>
      <vt:lpstr>Bank Accts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Casson</dc:creator>
  <cp:lastModifiedBy>Dairian Burke</cp:lastModifiedBy>
  <cp:lastPrinted>2020-01-10T15:45:17Z</cp:lastPrinted>
  <dcterms:created xsi:type="dcterms:W3CDTF">2013-03-14T15:15:42Z</dcterms:created>
  <dcterms:modified xsi:type="dcterms:W3CDTF">2020-01-10T16:39:41Z</dcterms:modified>
</cp:coreProperties>
</file>